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özgür\Desktop\"/>
    </mc:Choice>
  </mc:AlternateContent>
  <xr:revisionPtr revIDLastSave="0" documentId="8_{6D00A38D-A083-4EF1-90DB-7863C1EFC6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 - Satış Verileri" sheetId="1" r:id="rId1"/>
    <sheet name="02 - Beklenen Özet" sheetId="2" r:id="rId2"/>
    <sheet name="03 - Ay ve Kanal" sheetId="3" r:id="rId3"/>
    <sheet name="04 - Alan Yerleşimi" sheetId="4" r:id="rId4"/>
    <sheet name="05 - Uygulama Görevleri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3" l="1"/>
  <c r="C6" i="3"/>
  <c r="H8" i="2"/>
  <c r="D8" i="2"/>
  <c r="C8" i="2"/>
  <c r="D7" i="2"/>
  <c r="C7" i="2"/>
  <c r="H6" i="2"/>
  <c r="G6" i="2"/>
  <c r="D6" i="2"/>
  <c r="D9" i="2" s="1"/>
  <c r="C6" i="2"/>
  <c r="C9" i="2" s="1"/>
  <c r="J41" i="1"/>
  <c r="J40" i="1"/>
  <c r="J39" i="1"/>
  <c r="J38" i="1"/>
  <c r="J37" i="1"/>
  <c r="J36" i="1"/>
  <c r="J35" i="1"/>
  <c r="J34" i="1"/>
  <c r="J33" i="1"/>
  <c r="J32" i="1"/>
  <c r="J31" i="1"/>
  <c r="J30" i="1"/>
  <c r="B8" i="3" s="1"/>
  <c r="D8" i="3" s="1"/>
  <c r="J29" i="1"/>
  <c r="J28" i="1"/>
  <c r="J27" i="1"/>
  <c r="J26" i="1"/>
  <c r="J25" i="1"/>
  <c r="J24" i="1"/>
  <c r="G7" i="2" s="1"/>
  <c r="J23" i="1"/>
  <c r="J22" i="1"/>
  <c r="J21" i="1"/>
  <c r="J20" i="1"/>
  <c r="G8" i="2" s="1"/>
  <c r="J8" i="2" s="1"/>
  <c r="J19" i="1"/>
  <c r="H7" i="2" s="1"/>
  <c r="J18" i="1"/>
  <c r="I6" i="2" s="1"/>
  <c r="I9" i="2" s="1"/>
  <c r="J17" i="1"/>
  <c r="J16" i="1"/>
  <c r="J15" i="1"/>
  <c r="J14" i="1"/>
  <c r="J13" i="1"/>
  <c r="J12" i="1"/>
  <c r="J11" i="1"/>
  <c r="J10" i="1"/>
  <c r="I8" i="2" s="1"/>
  <c r="J9" i="1"/>
  <c r="J8" i="1"/>
  <c r="B8" i="2" s="1"/>
  <c r="J7" i="1"/>
  <c r="I7" i="2" s="1"/>
  <c r="J6" i="1"/>
  <c r="B6" i="2" s="1"/>
  <c r="J7" i="2" l="1"/>
  <c r="G9" i="2"/>
  <c r="H9" i="2"/>
  <c r="B6" i="3"/>
  <c r="B7" i="3"/>
  <c r="D7" i="3" s="1"/>
  <c r="J6" i="2"/>
  <c r="J9" i="2" s="1"/>
  <c r="B7" i="2"/>
  <c r="B9" i="2" s="1"/>
  <c r="C7" i="3"/>
  <c r="C9" i="3" s="1"/>
  <c r="B9" i="3" l="1"/>
  <c r="D6" i="3"/>
  <c r="D9" i="3" s="1"/>
</calcChain>
</file>

<file path=xl/sharedStrings.xml><?xml version="1.0" encoding="utf-8"?>
<sst xmlns="http://schemas.openxmlformats.org/spreadsheetml/2006/main" count="325" uniqueCount="106">
  <si>
    <t>FILEVAR | ÖZET TABLO (PIVOTTABLE) KAYNAK VERİLERİ</t>
  </si>
  <si>
    <t>36 örnek sipariş • Kaynak bir Excel Tablosudur • Ekle &gt; Özet Tablo ile başlayın</t>
  </si>
  <si>
    <t>Sipariş No</t>
  </si>
  <si>
    <t>Sipariş Tarihi</t>
  </si>
  <si>
    <t>Bölge</t>
  </si>
  <si>
    <t>Satış Temsilcisi</t>
  </si>
  <si>
    <t>Kategori</t>
  </si>
  <si>
    <t>Ürün</t>
  </si>
  <si>
    <t>Satış Kanalı</t>
  </si>
  <si>
    <t>Miktar</t>
  </si>
  <si>
    <t>Birim Fiyat (TL)</t>
  </si>
  <si>
    <t>Tutar (TL)</t>
  </si>
  <si>
    <t>Ay</t>
  </si>
  <si>
    <t>İstanbul</t>
  </si>
  <si>
    <t>Ayşe</t>
  </si>
  <si>
    <t>Kırtasiye</t>
  </si>
  <si>
    <t>Defter</t>
  </si>
  <si>
    <t>Online</t>
  </si>
  <si>
    <t>Ocak</t>
  </si>
  <si>
    <t>İzmir</t>
  </si>
  <si>
    <t>Mehmet</t>
  </si>
  <si>
    <t>Ofis</t>
  </si>
  <si>
    <t>Dosya</t>
  </si>
  <si>
    <t>Mağaza</t>
  </si>
  <si>
    <t>Ankara</t>
  </si>
  <si>
    <t>Elif</t>
  </si>
  <si>
    <t>Teknoloji</t>
  </si>
  <si>
    <t>Klavye</t>
  </si>
  <si>
    <t>Can</t>
  </si>
  <si>
    <t>Not Defteri</t>
  </si>
  <si>
    <t>USB Bellek</t>
  </si>
  <si>
    <t>Kalem</t>
  </si>
  <si>
    <t>Zımba</t>
  </si>
  <si>
    <t>Kulaklık</t>
  </si>
  <si>
    <t>Klasör</t>
  </si>
  <si>
    <t>Mouse</t>
  </si>
  <si>
    <t>Ajanda</t>
  </si>
  <si>
    <t>Masa Düzenleyici</t>
  </si>
  <si>
    <t>Şubat</t>
  </si>
  <si>
    <t>Mart</t>
  </si>
  <si>
    <t>Not: Bu sayfaya yeni siparişler ekleyin, sonra oluşturduğunuz Özet Tablo'yu Yenile komutuyla güncelleyin.</t>
  </si>
  <si>
    <t>KATEGORİ VE BÖLGE BAZINDA BEKLENEN SONUÇ</t>
  </si>
  <si>
    <t>KONTROL AMAÇLI FORMÜLLÜ ÖZET — gerçek PivotTable değildir. Kendi PivotTable raporunuzla karşılaştırın.</t>
  </si>
  <si>
    <t>Toplam Tutar (TL)</t>
  </si>
  <si>
    <t>Kayıt Sayısı</t>
  </si>
  <si>
    <t>Toplam Adet</t>
  </si>
  <si>
    <t>Kategori / Bölge</t>
  </si>
  <si>
    <t>GENEL TOPLAM</t>
  </si>
  <si>
    <t>Pivot yerleşimi: Satırlar = Kategori; Değerler = Tutar (Toplam).</t>
  </si>
  <si>
    <t>Pivot yerleşimi: Satırlar = Kategori; Sütunlar = Bölge; Değerler = Tutar (Toplam).</t>
  </si>
  <si>
    <t>AYLIK SATIŞLAR VE SATIŞ KANALI</t>
  </si>
  <si>
    <t>KONTROL AMAÇLI FORMÜLLÜ ÖZET — PivotTable'ınızı oluşturduktan sonra sonuçları doğrulayın.</t>
  </si>
  <si>
    <t>Online Satış (TL)</t>
  </si>
  <si>
    <t>Mağaza Satış (TL)</t>
  </si>
  <si>
    <t>Genel Toplam (TL)</t>
  </si>
  <si>
    <t>Pivot yerleşimi: Satırlar = Ay; Sütunlar = Satış Kanalı; Değerler = Tutar (Toplam).</t>
  </si>
  <si>
    <t>ÖZET TABLO ALANLARINI NEREYE SÜRÜKLEMELİ?</t>
  </si>
  <si>
    <t>Örnek yerleşimleri kendi PivotTable Alanları panelinizde yeniden oluşturun.</t>
  </si>
  <si>
    <t>Rapor</t>
  </si>
  <si>
    <t>SATIRLAR</t>
  </si>
  <si>
    <t>SÜTUNLAR</t>
  </si>
  <si>
    <t>DEĞERLER / FİLTRELER</t>
  </si>
  <si>
    <t>Kategori toplam satış</t>
  </si>
  <si>
    <t>—</t>
  </si>
  <si>
    <t>Değerler: Tutar (Toplam)</t>
  </si>
  <si>
    <t>Bölge × kategori</t>
  </si>
  <si>
    <t>Kaç satış kaydı var?</t>
  </si>
  <si>
    <t>Değerler: Sipariş No (Say)</t>
  </si>
  <si>
    <t>Satılan ürün sayısı</t>
  </si>
  <si>
    <t>Değerler: Miktar (Toplam)</t>
  </si>
  <si>
    <t>Online satışları göster</t>
  </si>
  <si>
    <t>Tutar (Toplam); Filtreler: Satış Kanalı</t>
  </si>
  <si>
    <t>Aylık kanal karşılaştırma</t>
  </si>
  <si>
    <t>UYGULAMA REHBERİ VE KONTROL LİSTESİ</t>
  </si>
  <si>
    <t>PivotTable'ı bizzat oluşturun; 02 ve 03 numaralı sayfalar sonuçları karşılaştırmanız içindir.</t>
  </si>
  <si>
    <t>No</t>
  </si>
  <si>
    <t>Görev</t>
  </si>
  <si>
    <t>Yapılacak işlem</t>
  </si>
  <si>
    <t>1</t>
  </si>
  <si>
    <t>Hazırlık</t>
  </si>
  <si>
    <t>01 sayfasında SatisVerileri adlı Excel Tablosunu bulun.</t>
  </si>
  <si>
    <t>2</t>
  </si>
  <si>
    <t>Oluştur</t>
  </si>
  <si>
    <t>Ekle &gt; Özet Tablo &gt; Yeni Çalışma Sayfası yolunu izleyin.</t>
  </si>
  <si>
    <t>3</t>
  </si>
  <si>
    <t>Kategori raporu</t>
  </si>
  <si>
    <t>Kategori -&gt; Satırlar; Tutar (TL) -&gt; Değerler (Toplam).</t>
  </si>
  <si>
    <t>4</t>
  </si>
  <si>
    <t>Bölge karşılaştırma</t>
  </si>
  <si>
    <t>Bölge -&gt; Sütunlar alanına sürükleyin.</t>
  </si>
  <si>
    <t>5</t>
  </si>
  <si>
    <t>Kayıt sayısı</t>
  </si>
  <si>
    <t>Sipariş No alanını Değerler'e sürükleyip Say olarak ayarlayın.</t>
  </si>
  <si>
    <t>6</t>
  </si>
  <si>
    <t>Toplam miktar</t>
  </si>
  <si>
    <t>Miktar alanını Değerler'e koyup Toplam'ı seçin.</t>
  </si>
  <si>
    <t>7</t>
  </si>
  <si>
    <t>Kanal filtresi</t>
  </si>
  <si>
    <t>Satış Kanalı -&gt; Filtreler; sadece Online seçin.</t>
  </si>
  <si>
    <t>8</t>
  </si>
  <si>
    <t>Aylık rapor</t>
  </si>
  <si>
    <t>Sipariş Tarihi alanını Satırlar'a alıp Aylar bazında gruplayın.</t>
  </si>
  <si>
    <t>9</t>
  </si>
  <si>
    <t>Yenileme</t>
  </si>
  <si>
    <t>Kaynak tabloya kayıt ekleyin; Özet Tablo'yu Yenile ile güncelleyin.</t>
  </si>
  <si>
    <t>NOT: Bu dosyada önceden oluşturulmuş bir PivotTable bulunmaz. Kaynak veriden PivotTable'ı kendiniz oluşturmanız için tasarlandı.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</si>
</sst>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\ &quot;TL&quot;"/>
  </numFmts>
  <fonts count="6">
    <font>
      <sz val="11"/>
      <name val="Carlito"/>
    </font>
    <font>
      <b/>
      <sz val="16"/>
      <color rgb="FFFFFFFF"/>
      <name val="Carlito"/>
    </font>
    <font>
      <sz val="10"/>
      <color rgb="FF105C45"/>
      <name val="Carlito"/>
    </font>
    <font>
      <sz val="11"/>
      <color rgb="FF16734F"/>
      <name val="Carlito"/>
    </font>
    <font>
      <b/>
      <sz val="11"/>
      <color rgb="FFFFFFFF"/>
      <name val="Carlito"/>
    </font>
    <font>
      <b/>
      <sz val="11"/>
      <color rgb="FF105C45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05C45"/>
      </patternFill>
    </fill>
    <fill>
      <patternFill patternType="solid">
        <fgColor rgb="FFDFF1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3" fillId="0" borderId="0" xfId="0" applyNumberFormat="1" applyFont="1" applyFill="1" applyBorder="1"/>
    <xf numFmtId="0" fontId="4" fillId="2" borderId="0" xfId="0" applyNumberFormat="1" applyFont="1" applyFill="1" applyBorder="1"/>
    <xf numFmtId="0" fontId="5" fillId="3" borderId="0" xfId="0" applyNumberFormat="1" applyFont="1" applyFill="1" applyBorder="1"/>
    <xf numFmtId="165" fontId="5" fillId="3" borderId="0" xfId="0" applyNumberFormat="1" applyFont="1" applyFill="1" applyBorder="1"/>
    <xf numFmtId="0" fontId="0" fillId="0" borderId="0" xfId="0" applyNumberFormat="1" applyFont="1" applyFill="1" applyBorder="1" applyAlignment="1">
      <alignment wrapText="1"/>
    </xf>
    <xf numFmtId="0" fontId="1" fillId="2" borderId="0" xfId="0" applyNumberFormat="1" applyFont="1" applyFill="1" applyBorder="1"/>
    <xf numFmtId="0" fontId="2" fillId="3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atisVerileri" displayName="SatisVerileri" ref="A5:K41" totalsRowShown="0">
  <tableColumns count="11">
    <tableColumn id="1" xr3:uid="{00000000-0010-0000-0000-000001000000}" name="Sipariş No"/>
    <tableColumn id="2" xr3:uid="{00000000-0010-0000-0000-000002000000}" name="Sipariş Tarihi"/>
    <tableColumn id="3" xr3:uid="{00000000-0010-0000-0000-000003000000}" name="Bölge"/>
    <tableColumn id="4" xr3:uid="{00000000-0010-0000-0000-000004000000}" name="Satış Temsilcisi"/>
    <tableColumn id="5" xr3:uid="{00000000-0010-0000-0000-000005000000}" name="Kategori"/>
    <tableColumn id="6" xr3:uid="{00000000-0010-0000-0000-000006000000}" name="Ürün"/>
    <tableColumn id="7" xr3:uid="{00000000-0010-0000-0000-000007000000}" name="Satış Kanalı"/>
    <tableColumn id="8" xr3:uid="{00000000-0010-0000-0000-000008000000}" name="Miktar"/>
    <tableColumn id="9" xr3:uid="{00000000-0010-0000-0000-000009000000}" name="Birim Fiyat (TL)"/>
    <tableColumn id="10" xr3:uid="{00000000-0010-0000-0000-00000A000000}" name="Tutar (TL)"/>
    <tableColumn id="11" xr3:uid="{00000000-0010-0000-0000-00000B000000}" name="A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"/>
  <sheetViews>
    <sheetView tabSelected="1" workbookViewId="0">
      <pane ySplit="5" topLeftCell="A6" activePane="bottomLeft" state="frozen"/>
      <selection pane="bottomLeft"/>
    </sheetView>
  </sheetViews>
  <sheetFormatPr defaultRowHeight="14.25"/>
  <cols>
    <col min="1" max="1" width="17" customWidth="1"/>
    <col min="2" max="2" width="20" customWidth="1"/>
    <col min="3" max="3" width="18" customWidth="1"/>
    <col min="4" max="4" width="22" customWidth="1"/>
    <col min="5" max="5" width="18" customWidth="1"/>
    <col min="6" max="6" width="22" customWidth="1"/>
    <col min="7" max="7" width="20" customWidth="1"/>
    <col min="8" max="8" width="14" customWidth="1"/>
    <col min="9" max="10" width="22" customWidth="1"/>
    <col min="11" max="11" width="14" customWidth="1"/>
  </cols>
  <sheetData>
    <row r="1" spans="1:11" ht="39.950000000000003" customHeigh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29.1" customHeight="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</row>
    <row r="5" spans="1:11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  <c r="J5" t="s">
        <v>11</v>
      </c>
      <c r="K5" t="s">
        <v>12</v>
      </c>
    </row>
    <row r="6" spans="1:11">
      <c r="A6">
        <v>1001</v>
      </c>
      <c r="B6" s="1">
        <v>46024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>
        <v>3</v>
      </c>
      <c r="I6" s="2">
        <v>48</v>
      </c>
      <c r="J6" s="2">
        <f t="shared" ref="J6:J41" si="0">H6*I6</f>
        <v>144</v>
      </c>
      <c r="K6" t="s">
        <v>18</v>
      </c>
    </row>
    <row r="7" spans="1:11">
      <c r="A7">
        <v>1002</v>
      </c>
      <c r="B7" s="1">
        <v>46027</v>
      </c>
      <c r="C7" t="s">
        <v>19</v>
      </c>
      <c r="D7" t="s">
        <v>20</v>
      </c>
      <c r="E7" t="s">
        <v>21</v>
      </c>
      <c r="F7" t="s">
        <v>22</v>
      </c>
      <c r="G7" t="s">
        <v>23</v>
      </c>
      <c r="H7">
        <v>8</v>
      </c>
      <c r="I7" s="2">
        <v>57.5</v>
      </c>
      <c r="J7" s="2">
        <f t="shared" si="0"/>
        <v>460</v>
      </c>
      <c r="K7" t="s">
        <v>18</v>
      </c>
    </row>
    <row r="8" spans="1:11">
      <c r="A8">
        <v>1003</v>
      </c>
      <c r="B8" s="1">
        <v>46030</v>
      </c>
      <c r="C8" t="s">
        <v>24</v>
      </c>
      <c r="D8" t="s">
        <v>25</v>
      </c>
      <c r="E8" t="s">
        <v>26</v>
      </c>
      <c r="F8" t="s">
        <v>27</v>
      </c>
      <c r="G8" t="s">
        <v>17</v>
      </c>
      <c r="H8">
        <v>13</v>
      </c>
      <c r="I8" s="2">
        <v>690</v>
      </c>
      <c r="J8" s="2">
        <f t="shared" si="0"/>
        <v>8970</v>
      </c>
      <c r="K8" t="s">
        <v>18</v>
      </c>
    </row>
    <row r="9" spans="1:11">
      <c r="A9">
        <v>1004</v>
      </c>
      <c r="B9" s="1">
        <v>46033</v>
      </c>
      <c r="C9" t="s">
        <v>13</v>
      </c>
      <c r="D9" t="s">
        <v>28</v>
      </c>
      <c r="E9" t="s">
        <v>15</v>
      </c>
      <c r="F9" t="s">
        <v>29</v>
      </c>
      <c r="G9" t="s">
        <v>23</v>
      </c>
      <c r="H9">
        <v>18</v>
      </c>
      <c r="I9" s="2">
        <v>64</v>
      </c>
      <c r="J9" s="2">
        <f t="shared" si="0"/>
        <v>1152</v>
      </c>
      <c r="K9" t="s">
        <v>18</v>
      </c>
    </row>
    <row r="10" spans="1:11">
      <c r="A10">
        <v>1005</v>
      </c>
      <c r="B10" s="1">
        <v>46036</v>
      </c>
      <c r="C10" t="s">
        <v>19</v>
      </c>
      <c r="D10" t="s">
        <v>14</v>
      </c>
      <c r="E10" t="s">
        <v>26</v>
      </c>
      <c r="F10" t="s">
        <v>30</v>
      </c>
      <c r="G10" t="s">
        <v>17</v>
      </c>
      <c r="H10">
        <v>7</v>
      </c>
      <c r="I10" s="2">
        <v>290</v>
      </c>
      <c r="J10" s="2">
        <f t="shared" si="0"/>
        <v>2030</v>
      </c>
      <c r="K10" t="s">
        <v>18</v>
      </c>
    </row>
    <row r="11" spans="1:11">
      <c r="A11">
        <v>1006</v>
      </c>
      <c r="B11" s="1">
        <v>46039</v>
      </c>
      <c r="C11" t="s">
        <v>24</v>
      </c>
      <c r="D11" t="s">
        <v>20</v>
      </c>
      <c r="E11" t="s">
        <v>15</v>
      </c>
      <c r="F11" t="s">
        <v>31</v>
      </c>
      <c r="G11" t="s">
        <v>17</v>
      </c>
      <c r="H11">
        <v>12</v>
      </c>
      <c r="I11" s="2">
        <v>18.5</v>
      </c>
      <c r="J11" s="2">
        <f t="shared" si="0"/>
        <v>222</v>
      </c>
      <c r="K11" t="s">
        <v>18</v>
      </c>
    </row>
    <row r="12" spans="1:11">
      <c r="A12">
        <v>1007</v>
      </c>
      <c r="B12" s="1">
        <v>46042</v>
      </c>
      <c r="C12" t="s">
        <v>24</v>
      </c>
      <c r="D12" t="s">
        <v>25</v>
      </c>
      <c r="E12" t="s">
        <v>21</v>
      </c>
      <c r="F12" t="s">
        <v>32</v>
      </c>
      <c r="G12" t="s">
        <v>23</v>
      </c>
      <c r="H12">
        <v>17</v>
      </c>
      <c r="I12" s="2">
        <v>170</v>
      </c>
      <c r="J12" s="2">
        <f t="shared" si="0"/>
        <v>2890</v>
      </c>
      <c r="K12" t="s">
        <v>18</v>
      </c>
    </row>
    <row r="13" spans="1:11">
      <c r="A13">
        <v>1008</v>
      </c>
      <c r="B13" s="1">
        <v>46045</v>
      </c>
      <c r="C13" t="s">
        <v>13</v>
      </c>
      <c r="D13" t="s">
        <v>28</v>
      </c>
      <c r="E13" t="s">
        <v>26</v>
      </c>
      <c r="F13" t="s">
        <v>33</v>
      </c>
      <c r="G13" t="s">
        <v>17</v>
      </c>
      <c r="H13">
        <v>6</v>
      </c>
      <c r="I13" s="2">
        <v>835</v>
      </c>
      <c r="J13" s="2">
        <f t="shared" si="0"/>
        <v>5010</v>
      </c>
      <c r="K13" t="s">
        <v>18</v>
      </c>
    </row>
    <row r="14" spans="1:11">
      <c r="A14">
        <v>1009</v>
      </c>
      <c r="B14" s="1">
        <v>46048</v>
      </c>
      <c r="C14" t="s">
        <v>19</v>
      </c>
      <c r="D14" t="s">
        <v>14</v>
      </c>
      <c r="E14" t="s">
        <v>21</v>
      </c>
      <c r="F14" t="s">
        <v>34</v>
      </c>
      <c r="G14" t="s">
        <v>23</v>
      </c>
      <c r="H14">
        <v>11</v>
      </c>
      <c r="I14" s="2">
        <v>80</v>
      </c>
      <c r="J14" s="2">
        <f t="shared" si="0"/>
        <v>880</v>
      </c>
      <c r="K14" t="s">
        <v>18</v>
      </c>
    </row>
    <row r="15" spans="1:11">
      <c r="A15">
        <v>1010</v>
      </c>
      <c r="B15" s="1">
        <v>46026</v>
      </c>
      <c r="C15" t="s">
        <v>24</v>
      </c>
      <c r="D15" t="s">
        <v>20</v>
      </c>
      <c r="E15" t="s">
        <v>26</v>
      </c>
      <c r="F15" t="s">
        <v>35</v>
      </c>
      <c r="G15" t="s">
        <v>17</v>
      </c>
      <c r="H15">
        <v>16</v>
      </c>
      <c r="I15" s="2">
        <v>425</v>
      </c>
      <c r="J15" s="2">
        <f t="shared" si="0"/>
        <v>6800</v>
      </c>
      <c r="K15" t="s">
        <v>18</v>
      </c>
    </row>
    <row r="16" spans="1:11">
      <c r="A16">
        <v>1011</v>
      </c>
      <c r="B16" s="1">
        <v>46029</v>
      </c>
      <c r="C16" t="s">
        <v>13</v>
      </c>
      <c r="D16" t="s">
        <v>25</v>
      </c>
      <c r="E16" t="s">
        <v>15</v>
      </c>
      <c r="F16" t="s">
        <v>36</v>
      </c>
      <c r="G16" t="s">
        <v>17</v>
      </c>
      <c r="H16">
        <v>5</v>
      </c>
      <c r="I16" s="2">
        <v>115</v>
      </c>
      <c r="J16" s="2">
        <f t="shared" si="0"/>
        <v>575</v>
      </c>
      <c r="K16" t="s">
        <v>18</v>
      </c>
    </row>
    <row r="17" spans="1:11">
      <c r="A17">
        <v>1012</v>
      </c>
      <c r="B17" s="1">
        <v>46032</v>
      </c>
      <c r="C17" t="s">
        <v>19</v>
      </c>
      <c r="D17" t="s">
        <v>28</v>
      </c>
      <c r="E17" t="s">
        <v>21</v>
      </c>
      <c r="F17" t="s">
        <v>37</v>
      </c>
      <c r="G17" t="s">
        <v>23</v>
      </c>
      <c r="H17">
        <v>10</v>
      </c>
      <c r="I17" s="2">
        <v>135</v>
      </c>
      <c r="J17" s="2">
        <f t="shared" si="0"/>
        <v>1350</v>
      </c>
      <c r="K17" t="s">
        <v>18</v>
      </c>
    </row>
    <row r="18" spans="1:11">
      <c r="A18">
        <v>1013</v>
      </c>
      <c r="B18" s="1">
        <v>46066</v>
      </c>
      <c r="C18" t="s">
        <v>19</v>
      </c>
      <c r="D18" t="s">
        <v>14</v>
      </c>
      <c r="E18" t="s">
        <v>15</v>
      </c>
      <c r="F18" t="s">
        <v>31</v>
      </c>
      <c r="G18" t="s">
        <v>17</v>
      </c>
      <c r="H18">
        <v>18</v>
      </c>
      <c r="I18" s="2">
        <v>18.5</v>
      </c>
      <c r="J18" s="2">
        <f t="shared" si="0"/>
        <v>333</v>
      </c>
      <c r="K18" t="s">
        <v>38</v>
      </c>
    </row>
    <row r="19" spans="1:11">
      <c r="A19">
        <v>1014</v>
      </c>
      <c r="B19" s="1">
        <v>46069</v>
      </c>
      <c r="C19" t="s">
        <v>24</v>
      </c>
      <c r="D19" t="s">
        <v>20</v>
      </c>
      <c r="E19" t="s">
        <v>21</v>
      </c>
      <c r="F19" t="s">
        <v>32</v>
      </c>
      <c r="G19" t="s">
        <v>23</v>
      </c>
      <c r="H19">
        <v>7</v>
      </c>
      <c r="I19" s="2">
        <v>170</v>
      </c>
      <c r="J19" s="2">
        <f t="shared" si="0"/>
        <v>1190</v>
      </c>
      <c r="K19" t="s">
        <v>38</v>
      </c>
    </row>
    <row r="20" spans="1:11">
      <c r="A20">
        <v>1015</v>
      </c>
      <c r="B20" s="1">
        <v>46072</v>
      </c>
      <c r="C20" t="s">
        <v>13</v>
      </c>
      <c r="D20" t="s">
        <v>25</v>
      </c>
      <c r="E20" t="s">
        <v>26</v>
      </c>
      <c r="F20" t="s">
        <v>33</v>
      </c>
      <c r="G20" t="s">
        <v>17</v>
      </c>
      <c r="H20">
        <v>12</v>
      </c>
      <c r="I20" s="2">
        <v>835</v>
      </c>
      <c r="J20" s="2">
        <f t="shared" si="0"/>
        <v>10020</v>
      </c>
      <c r="K20" t="s">
        <v>38</v>
      </c>
    </row>
    <row r="21" spans="1:11">
      <c r="A21">
        <v>1016</v>
      </c>
      <c r="B21" s="1">
        <v>46075</v>
      </c>
      <c r="C21" t="s">
        <v>19</v>
      </c>
      <c r="D21" t="s">
        <v>28</v>
      </c>
      <c r="E21" t="s">
        <v>15</v>
      </c>
      <c r="F21" t="s">
        <v>16</v>
      </c>
      <c r="G21" t="s">
        <v>17</v>
      </c>
      <c r="H21">
        <v>17</v>
      </c>
      <c r="I21" s="2">
        <v>48</v>
      </c>
      <c r="J21" s="2">
        <f t="shared" si="0"/>
        <v>816</v>
      </c>
      <c r="K21" t="s">
        <v>38</v>
      </c>
    </row>
    <row r="22" spans="1:11">
      <c r="A22">
        <v>1017</v>
      </c>
      <c r="B22" s="1">
        <v>46078</v>
      </c>
      <c r="C22" t="s">
        <v>24</v>
      </c>
      <c r="D22" t="s">
        <v>14</v>
      </c>
      <c r="E22" t="s">
        <v>26</v>
      </c>
      <c r="F22" t="s">
        <v>35</v>
      </c>
      <c r="G22" t="s">
        <v>23</v>
      </c>
      <c r="H22">
        <v>6</v>
      </c>
      <c r="I22" s="2">
        <v>425</v>
      </c>
      <c r="J22" s="2">
        <f t="shared" si="0"/>
        <v>2550</v>
      </c>
      <c r="K22" t="s">
        <v>38</v>
      </c>
    </row>
    <row r="23" spans="1:11">
      <c r="A23">
        <v>1018</v>
      </c>
      <c r="B23" s="1">
        <v>46056</v>
      </c>
      <c r="C23" t="s">
        <v>13</v>
      </c>
      <c r="D23" t="s">
        <v>20</v>
      </c>
      <c r="E23" t="s">
        <v>15</v>
      </c>
      <c r="F23" t="s">
        <v>36</v>
      </c>
      <c r="G23" t="s">
        <v>17</v>
      </c>
      <c r="H23">
        <v>11</v>
      </c>
      <c r="I23" s="2">
        <v>115</v>
      </c>
      <c r="J23" s="2">
        <f t="shared" si="0"/>
        <v>1265</v>
      </c>
      <c r="K23" t="s">
        <v>38</v>
      </c>
    </row>
    <row r="24" spans="1:11">
      <c r="A24">
        <v>1019</v>
      </c>
      <c r="B24" s="1">
        <v>46059</v>
      </c>
      <c r="C24" t="s">
        <v>13</v>
      </c>
      <c r="D24" t="s">
        <v>25</v>
      </c>
      <c r="E24" t="s">
        <v>21</v>
      </c>
      <c r="F24" t="s">
        <v>37</v>
      </c>
      <c r="G24" t="s">
        <v>23</v>
      </c>
      <c r="H24">
        <v>16</v>
      </c>
      <c r="I24" s="2">
        <v>135</v>
      </c>
      <c r="J24" s="2">
        <f t="shared" si="0"/>
        <v>2160</v>
      </c>
      <c r="K24" t="s">
        <v>38</v>
      </c>
    </row>
    <row r="25" spans="1:11">
      <c r="A25">
        <v>1020</v>
      </c>
      <c r="B25" s="1">
        <v>46062</v>
      </c>
      <c r="C25" t="s">
        <v>19</v>
      </c>
      <c r="D25" t="s">
        <v>28</v>
      </c>
      <c r="E25" t="s">
        <v>26</v>
      </c>
      <c r="F25" t="s">
        <v>30</v>
      </c>
      <c r="G25" t="s">
        <v>17</v>
      </c>
      <c r="H25">
        <v>5</v>
      </c>
      <c r="I25" s="2">
        <v>290</v>
      </c>
      <c r="J25" s="2">
        <f t="shared" si="0"/>
        <v>1450</v>
      </c>
      <c r="K25" t="s">
        <v>38</v>
      </c>
    </row>
    <row r="26" spans="1:11">
      <c r="A26">
        <v>1021</v>
      </c>
      <c r="B26" s="1">
        <v>46065</v>
      </c>
      <c r="C26" t="s">
        <v>24</v>
      </c>
      <c r="D26" t="s">
        <v>14</v>
      </c>
      <c r="E26" t="s">
        <v>21</v>
      </c>
      <c r="F26" t="s">
        <v>22</v>
      </c>
      <c r="G26" t="s">
        <v>17</v>
      </c>
      <c r="H26">
        <v>10</v>
      </c>
      <c r="I26" s="2">
        <v>57.5</v>
      </c>
      <c r="J26" s="2">
        <f t="shared" si="0"/>
        <v>575</v>
      </c>
      <c r="K26" t="s">
        <v>38</v>
      </c>
    </row>
    <row r="27" spans="1:11">
      <c r="A27">
        <v>1022</v>
      </c>
      <c r="B27" s="1">
        <v>46068</v>
      </c>
      <c r="C27" t="s">
        <v>13</v>
      </c>
      <c r="D27" t="s">
        <v>20</v>
      </c>
      <c r="E27" t="s">
        <v>26</v>
      </c>
      <c r="F27" t="s">
        <v>27</v>
      </c>
      <c r="G27" t="s">
        <v>23</v>
      </c>
      <c r="H27">
        <v>15</v>
      </c>
      <c r="I27" s="2">
        <v>690</v>
      </c>
      <c r="J27" s="2">
        <f t="shared" si="0"/>
        <v>10350</v>
      </c>
      <c r="K27" t="s">
        <v>38</v>
      </c>
    </row>
    <row r="28" spans="1:11">
      <c r="A28">
        <v>1023</v>
      </c>
      <c r="B28" s="1">
        <v>46071</v>
      </c>
      <c r="C28" t="s">
        <v>19</v>
      </c>
      <c r="D28" t="s">
        <v>25</v>
      </c>
      <c r="E28" t="s">
        <v>15</v>
      </c>
      <c r="F28" t="s">
        <v>29</v>
      </c>
      <c r="G28" t="s">
        <v>17</v>
      </c>
      <c r="H28">
        <v>4</v>
      </c>
      <c r="I28" s="2">
        <v>64</v>
      </c>
      <c r="J28" s="2">
        <f t="shared" si="0"/>
        <v>256</v>
      </c>
      <c r="K28" t="s">
        <v>38</v>
      </c>
    </row>
    <row r="29" spans="1:11">
      <c r="A29">
        <v>1024</v>
      </c>
      <c r="B29" s="1">
        <v>46074</v>
      </c>
      <c r="C29" t="s">
        <v>24</v>
      </c>
      <c r="D29" t="s">
        <v>28</v>
      </c>
      <c r="E29" t="s">
        <v>21</v>
      </c>
      <c r="F29" t="s">
        <v>34</v>
      </c>
      <c r="G29" t="s">
        <v>23</v>
      </c>
      <c r="H29">
        <v>9</v>
      </c>
      <c r="I29" s="2">
        <v>80</v>
      </c>
      <c r="J29" s="2">
        <f t="shared" si="0"/>
        <v>720</v>
      </c>
      <c r="K29" t="s">
        <v>38</v>
      </c>
    </row>
    <row r="30" spans="1:11">
      <c r="A30">
        <v>1025</v>
      </c>
      <c r="B30" s="1">
        <v>46105</v>
      </c>
      <c r="C30" t="s">
        <v>24</v>
      </c>
      <c r="D30" t="s">
        <v>14</v>
      </c>
      <c r="E30" t="s">
        <v>15</v>
      </c>
      <c r="F30" t="s">
        <v>36</v>
      </c>
      <c r="G30" t="s">
        <v>17</v>
      </c>
      <c r="H30">
        <v>17</v>
      </c>
      <c r="I30" s="2">
        <v>115</v>
      </c>
      <c r="J30" s="2">
        <f t="shared" si="0"/>
        <v>1955</v>
      </c>
      <c r="K30" t="s">
        <v>39</v>
      </c>
    </row>
    <row r="31" spans="1:11">
      <c r="A31">
        <v>1026</v>
      </c>
      <c r="B31" s="1">
        <v>46083</v>
      </c>
      <c r="C31" t="s">
        <v>13</v>
      </c>
      <c r="D31" t="s">
        <v>20</v>
      </c>
      <c r="E31" t="s">
        <v>21</v>
      </c>
      <c r="F31" t="s">
        <v>37</v>
      </c>
      <c r="G31" t="s">
        <v>17</v>
      </c>
      <c r="H31">
        <v>6</v>
      </c>
      <c r="I31" s="2">
        <v>135</v>
      </c>
      <c r="J31" s="2">
        <f t="shared" si="0"/>
        <v>810</v>
      </c>
      <c r="K31" t="s">
        <v>39</v>
      </c>
    </row>
    <row r="32" spans="1:11">
      <c r="A32">
        <v>1027</v>
      </c>
      <c r="B32" s="1">
        <v>46086</v>
      </c>
      <c r="C32" t="s">
        <v>19</v>
      </c>
      <c r="D32" t="s">
        <v>25</v>
      </c>
      <c r="E32" t="s">
        <v>26</v>
      </c>
      <c r="F32" t="s">
        <v>30</v>
      </c>
      <c r="G32" t="s">
        <v>23</v>
      </c>
      <c r="H32">
        <v>11</v>
      </c>
      <c r="I32" s="2">
        <v>290</v>
      </c>
      <c r="J32" s="2">
        <f t="shared" si="0"/>
        <v>3190</v>
      </c>
      <c r="K32" t="s">
        <v>39</v>
      </c>
    </row>
    <row r="33" spans="1:11">
      <c r="A33">
        <v>1028</v>
      </c>
      <c r="B33" s="1">
        <v>46089</v>
      </c>
      <c r="C33" t="s">
        <v>24</v>
      </c>
      <c r="D33" t="s">
        <v>28</v>
      </c>
      <c r="E33" t="s">
        <v>15</v>
      </c>
      <c r="F33" t="s">
        <v>31</v>
      </c>
      <c r="G33" t="s">
        <v>17</v>
      </c>
      <c r="H33">
        <v>16</v>
      </c>
      <c r="I33" s="2">
        <v>18.5</v>
      </c>
      <c r="J33" s="2">
        <f t="shared" si="0"/>
        <v>296</v>
      </c>
      <c r="K33" t="s">
        <v>39</v>
      </c>
    </row>
    <row r="34" spans="1:11">
      <c r="A34">
        <v>1029</v>
      </c>
      <c r="B34" s="1">
        <v>46092</v>
      </c>
      <c r="C34" t="s">
        <v>13</v>
      </c>
      <c r="D34" t="s">
        <v>14</v>
      </c>
      <c r="E34" t="s">
        <v>26</v>
      </c>
      <c r="F34" t="s">
        <v>27</v>
      </c>
      <c r="G34" t="s">
        <v>23</v>
      </c>
      <c r="H34">
        <v>5</v>
      </c>
      <c r="I34" s="2">
        <v>690</v>
      </c>
      <c r="J34" s="2">
        <f t="shared" si="0"/>
        <v>3450</v>
      </c>
      <c r="K34" t="s">
        <v>39</v>
      </c>
    </row>
    <row r="35" spans="1:11">
      <c r="A35">
        <v>1030</v>
      </c>
      <c r="B35" s="1">
        <v>46095</v>
      </c>
      <c r="C35" t="s">
        <v>19</v>
      </c>
      <c r="D35" t="s">
        <v>20</v>
      </c>
      <c r="E35" t="s">
        <v>15</v>
      </c>
      <c r="F35" t="s">
        <v>29</v>
      </c>
      <c r="G35" t="s">
        <v>17</v>
      </c>
      <c r="H35">
        <v>10</v>
      </c>
      <c r="I35" s="2">
        <v>64</v>
      </c>
      <c r="J35" s="2">
        <f t="shared" si="0"/>
        <v>640</v>
      </c>
      <c r="K35" t="s">
        <v>39</v>
      </c>
    </row>
    <row r="36" spans="1:11">
      <c r="A36">
        <v>1031</v>
      </c>
      <c r="B36" s="1">
        <v>46098</v>
      </c>
      <c r="C36" t="s">
        <v>19</v>
      </c>
      <c r="D36" t="s">
        <v>25</v>
      </c>
      <c r="E36" t="s">
        <v>21</v>
      </c>
      <c r="F36" t="s">
        <v>34</v>
      </c>
      <c r="G36" t="s">
        <v>17</v>
      </c>
      <c r="H36">
        <v>15</v>
      </c>
      <c r="I36" s="2">
        <v>80</v>
      </c>
      <c r="J36" s="2">
        <f t="shared" si="0"/>
        <v>1200</v>
      </c>
      <c r="K36" t="s">
        <v>39</v>
      </c>
    </row>
    <row r="37" spans="1:11">
      <c r="A37">
        <v>1032</v>
      </c>
      <c r="B37" s="1">
        <v>46101</v>
      </c>
      <c r="C37" t="s">
        <v>24</v>
      </c>
      <c r="D37" t="s">
        <v>28</v>
      </c>
      <c r="E37" t="s">
        <v>26</v>
      </c>
      <c r="F37" t="s">
        <v>35</v>
      </c>
      <c r="G37" t="s">
        <v>23</v>
      </c>
      <c r="H37">
        <v>4</v>
      </c>
      <c r="I37" s="2">
        <v>425</v>
      </c>
      <c r="J37" s="2">
        <f t="shared" si="0"/>
        <v>1700</v>
      </c>
      <c r="K37" t="s">
        <v>39</v>
      </c>
    </row>
    <row r="38" spans="1:11">
      <c r="A38">
        <v>1033</v>
      </c>
      <c r="B38" s="1">
        <v>46104</v>
      </c>
      <c r="C38" t="s">
        <v>13</v>
      </c>
      <c r="D38" t="s">
        <v>14</v>
      </c>
      <c r="E38" t="s">
        <v>21</v>
      </c>
      <c r="F38" t="s">
        <v>32</v>
      </c>
      <c r="G38" t="s">
        <v>17</v>
      </c>
      <c r="H38">
        <v>9</v>
      </c>
      <c r="I38" s="2">
        <v>170</v>
      </c>
      <c r="J38" s="2">
        <f t="shared" si="0"/>
        <v>1530</v>
      </c>
      <c r="K38" t="s">
        <v>39</v>
      </c>
    </row>
    <row r="39" spans="1:11">
      <c r="A39">
        <v>1034</v>
      </c>
      <c r="B39" s="1">
        <v>46107</v>
      </c>
      <c r="C39" t="s">
        <v>19</v>
      </c>
      <c r="D39" t="s">
        <v>20</v>
      </c>
      <c r="E39" t="s">
        <v>26</v>
      </c>
      <c r="F39" t="s">
        <v>33</v>
      </c>
      <c r="G39" t="s">
        <v>23</v>
      </c>
      <c r="H39">
        <v>14</v>
      </c>
      <c r="I39" s="2">
        <v>835</v>
      </c>
      <c r="J39" s="2">
        <f t="shared" si="0"/>
        <v>11690</v>
      </c>
      <c r="K39" t="s">
        <v>39</v>
      </c>
    </row>
    <row r="40" spans="1:11">
      <c r="A40">
        <v>1035</v>
      </c>
      <c r="B40" s="1">
        <v>46085</v>
      </c>
      <c r="C40" t="s">
        <v>24</v>
      </c>
      <c r="D40" t="s">
        <v>25</v>
      </c>
      <c r="E40" t="s">
        <v>15</v>
      </c>
      <c r="F40" t="s">
        <v>16</v>
      </c>
      <c r="G40" t="s">
        <v>17</v>
      </c>
      <c r="H40">
        <v>3</v>
      </c>
      <c r="I40" s="2">
        <v>48</v>
      </c>
      <c r="J40" s="2">
        <f t="shared" si="0"/>
        <v>144</v>
      </c>
      <c r="K40" t="s">
        <v>39</v>
      </c>
    </row>
    <row r="41" spans="1:11">
      <c r="A41">
        <v>1036</v>
      </c>
      <c r="B41" s="1">
        <v>46088</v>
      </c>
      <c r="C41" t="s">
        <v>13</v>
      </c>
      <c r="D41" t="s">
        <v>28</v>
      </c>
      <c r="E41" t="s">
        <v>21</v>
      </c>
      <c r="F41" t="s">
        <v>22</v>
      </c>
      <c r="G41" t="s">
        <v>17</v>
      </c>
      <c r="H41">
        <v>8</v>
      </c>
      <c r="I41" s="2">
        <v>57.5</v>
      </c>
      <c r="J41" s="2">
        <f t="shared" si="0"/>
        <v>460</v>
      </c>
      <c r="K41" t="s">
        <v>39</v>
      </c>
    </row>
    <row r="44" spans="1:11">
      <c r="A44" s="3" t="s">
        <v>40</v>
      </c>
    </row>
  </sheetData>
  <mergeCells count="2">
    <mergeCell ref="A1:K1"/>
    <mergeCell ref="A2:K2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2"/>
  <sheetViews>
    <sheetView workbookViewId="0"/>
  </sheetViews>
  <sheetFormatPr defaultRowHeight="14.25"/>
  <cols>
    <col min="1" max="2" width="23" customWidth="1"/>
    <col min="3" max="4" width="17" customWidth="1"/>
    <col min="5" max="5" width="4" customWidth="1"/>
    <col min="6" max="6" width="24" customWidth="1"/>
    <col min="7" max="9" width="20" customWidth="1"/>
    <col min="10" max="10" width="23" customWidth="1"/>
  </cols>
  <sheetData>
    <row r="1" spans="1:10" ht="39.950000000000003" customHeight="1">
      <c r="A1" s="8" t="s">
        <v>41</v>
      </c>
      <c r="B1" s="8"/>
      <c r="C1" s="8"/>
      <c r="D1" s="8"/>
      <c r="E1" s="8"/>
      <c r="F1" s="8"/>
      <c r="G1" s="8"/>
      <c r="H1" s="8"/>
      <c r="I1" s="8"/>
      <c r="J1" s="8"/>
    </row>
    <row r="2" spans="1:10" ht="29.1" customHeight="1">
      <c r="A2" s="9" t="s">
        <v>42</v>
      </c>
      <c r="B2" s="9"/>
      <c r="C2" s="9"/>
      <c r="D2" s="9"/>
      <c r="E2" s="9"/>
      <c r="F2" s="9"/>
      <c r="G2" s="9"/>
      <c r="H2" s="9"/>
      <c r="I2" s="9"/>
      <c r="J2" s="9"/>
    </row>
    <row r="5" spans="1:10" ht="30" customHeight="1">
      <c r="A5" s="4" t="s">
        <v>6</v>
      </c>
      <c r="B5" s="4" t="s">
        <v>43</v>
      </c>
      <c r="C5" s="4" t="s">
        <v>44</v>
      </c>
      <c r="D5" s="4" t="s">
        <v>45</v>
      </c>
      <c r="F5" s="4" t="s">
        <v>46</v>
      </c>
      <c r="G5" s="4" t="s">
        <v>13</v>
      </c>
      <c r="H5" s="4" t="s">
        <v>24</v>
      </c>
      <c r="I5" s="4" t="s">
        <v>19</v>
      </c>
      <c r="J5" s="4" t="s">
        <v>47</v>
      </c>
    </row>
    <row r="6" spans="1:10">
      <c r="A6" t="s">
        <v>15</v>
      </c>
      <c r="B6" s="2">
        <f>SUMIF('01 - Satış Verileri'!$E$6:$E$41,A6,'01 - Satış Verileri'!$J$6:$J$41)</f>
        <v>7798</v>
      </c>
      <c r="C6">
        <f>COUNTIF('01 - Satış Verileri'!$E$6:$E$41,A6)</f>
        <v>12</v>
      </c>
      <c r="D6">
        <f>SUMIF('01 - Satış Verileri'!$E$6:$E$41,A6,'01 - Satış Verileri'!$H$6:$H$41)</f>
        <v>134</v>
      </c>
      <c r="F6" t="s">
        <v>15</v>
      </c>
      <c r="G6" s="2">
        <f>SUMIFS('01 - Satış Verileri'!$J$6:$J$41,'01 - Satış Verileri'!$E$6:$E$41,$F6,'01 - Satış Verileri'!$C$6:$C$41,G$5)</f>
        <v>3136</v>
      </c>
      <c r="H6" s="2">
        <f>SUMIFS('01 - Satış Verileri'!$J$6:$J$41,'01 - Satış Verileri'!$E$6:$E$41,$F6,'01 - Satış Verileri'!$C$6:$C$41,H$5)</f>
        <v>2617</v>
      </c>
      <c r="I6" s="2">
        <f>SUMIFS('01 - Satış Verileri'!$J$6:$J$41,'01 - Satış Verileri'!$E$6:$E$41,$F6,'01 - Satış Verileri'!$C$6:$C$41,I$5)</f>
        <v>2045</v>
      </c>
      <c r="J6" s="2">
        <f>SUM(G6:I6)</f>
        <v>7798</v>
      </c>
    </row>
    <row r="7" spans="1:10">
      <c r="A7" t="s">
        <v>21</v>
      </c>
      <c r="B7" s="2">
        <f>SUMIF('01 - Satış Verileri'!$E$6:$E$41,A7,'01 - Satış Verileri'!$J$6:$J$41)</f>
        <v>14225</v>
      </c>
      <c r="C7">
        <f>COUNTIF('01 - Satış Verileri'!$E$6:$E$41,A7)</f>
        <v>12</v>
      </c>
      <c r="D7">
        <f>SUMIF('01 - Satış Verileri'!$E$6:$E$41,A7,'01 - Satış Verileri'!$H$6:$H$41)</f>
        <v>126</v>
      </c>
      <c r="F7" t="s">
        <v>21</v>
      </c>
      <c r="G7" s="2">
        <f>SUMIFS('01 - Satış Verileri'!$J$6:$J$41,'01 - Satış Verileri'!$E$6:$E$41,$F7,'01 - Satış Verileri'!$C$6:$C$41,G$5)</f>
        <v>4960</v>
      </c>
      <c r="H7" s="2">
        <f>SUMIFS('01 - Satış Verileri'!$J$6:$J$41,'01 - Satış Verileri'!$E$6:$E$41,$F7,'01 - Satış Verileri'!$C$6:$C$41,H$5)</f>
        <v>5375</v>
      </c>
      <c r="I7" s="2">
        <f>SUMIFS('01 - Satış Verileri'!$J$6:$J$41,'01 - Satış Verileri'!$E$6:$E$41,$F7,'01 - Satış Verileri'!$C$6:$C$41,I$5)</f>
        <v>3890</v>
      </c>
      <c r="J7" s="2">
        <f>SUM(G7:I7)</f>
        <v>14225</v>
      </c>
    </row>
    <row r="8" spans="1:10">
      <c r="A8" t="s">
        <v>26</v>
      </c>
      <c r="B8" s="2">
        <f>SUMIF('01 - Satış Verileri'!$E$6:$E$41,A8,'01 - Satış Verileri'!$J$6:$J$41)</f>
        <v>67210</v>
      </c>
      <c r="C8">
        <f>COUNTIF('01 - Satış Verileri'!$E$6:$E$41,A8)</f>
        <v>12</v>
      </c>
      <c r="D8">
        <f>SUMIF('01 - Satış Verileri'!$E$6:$E$41,A8,'01 - Satış Verileri'!$H$6:$H$41)</f>
        <v>114</v>
      </c>
      <c r="F8" t="s">
        <v>26</v>
      </c>
      <c r="G8" s="2">
        <f>SUMIFS('01 - Satış Verileri'!$J$6:$J$41,'01 - Satış Verileri'!$E$6:$E$41,$F8,'01 - Satış Verileri'!$C$6:$C$41,G$5)</f>
        <v>28830</v>
      </c>
      <c r="H8" s="2">
        <f>SUMIFS('01 - Satış Verileri'!$J$6:$J$41,'01 - Satış Verileri'!$E$6:$E$41,$F8,'01 - Satış Verileri'!$C$6:$C$41,H$5)</f>
        <v>20020</v>
      </c>
      <c r="I8" s="2">
        <f>SUMIFS('01 - Satış Verileri'!$J$6:$J$41,'01 - Satış Verileri'!$E$6:$E$41,$F8,'01 - Satış Verileri'!$C$6:$C$41,I$5)</f>
        <v>18360</v>
      </c>
      <c r="J8" s="2">
        <f>SUM(G8:I8)</f>
        <v>67210</v>
      </c>
    </row>
    <row r="9" spans="1:10" ht="27" customHeight="1">
      <c r="A9" s="5" t="s">
        <v>47</v>
      </c>
      <c r="B9" s="6">
        <f>SUM(B6:B8)</f>
        <v>89233</v>
      </c>
      <c r="C9" s="5">
        <f>SUM(C6:C8)</f>
        <v>36</v>
      </c>
      <c r="D9" s="5">
        <f>SUM(D6:D8)</f>
        <v>374</v>
      </c>
      <c r="F9" s="5" t="s">
        <v>47</v>
      </c>
      <c r="G9" s="6">
        <f>SUM(G6:G8)</f>
        <v>36926</v>
      </c>
      <c r="H9" s="6">
        <f>SUM(H6:H8)</f>
        <v>28012</v>
      </c>
      <c r="I9" s="6">
        <f>SUM(I6:I8)</f>
        <v>24295</v>
      </c>
      <c r="J9" s="6">
        <f>SUM(J6:J8)</f>
        <v>89233</v>
      </c>
    </row>
    <row r="12" spans="1:10">
      <c r="A12" s="3" t="s">
        <v>48</v>
      </c>
      <c r="F12" s="3" t="s">
        <v>49</v>
      </c>
    </row>
  </sheetData>
  <mergeCells count="2">
    <mergeCell ref="A1:J1"/>
    <mergeCell ref="A2:J2"/>
  </mergeCells>
  <conditionalFormatting sqref="B6:B8">
    <cfRule type="dataBar" priority="1">
      <dataBar>
        <cfvo type="min"/>
        <cfvo type="max"/>
        <color rgb="FF27A56C"/>
      </dataBar>
    </cfRule>
    <cfRule type="dataBar" priority="2">
      <dataBar>
        <cfvo type="min"/>
        <cfvo type="max"/>
        <color rgb="FF27A56C"/>
      </dataBar>
      <extLst>
        <ext xmlns:x14="http://schemas.microsoft.com/office/spreadsheetml/2009/9/main" uri="{B025F937-C7B1-47D3-B67F-A62EFF666E3E}">
          <x14:id>{C91B6E42-90FB-EADB-A747-FAC2B69B5EB9}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91B6E42-90FB-EADB-A747-FAC2B69B5EB9}">
            <x14:dataBar>
              <x14:cfvo type="min"/>
              <x14:cfvo type="max"/>
              <x14:negativeFillColor auto="1"/>
              <x14:axisColor auto="1"/>
            </x14:dataBar>
          </x14:cfRule>
          <xm:sqref>B6:B8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2"/>
  <sheetViews>
    <sheetView workbookViewId="0"/>
  </sheetViews>
  <sheetFormatPr defaultRowHeight="14.25"/>
  <cols>
    <col min="1" max="1" width="19" customWidth="1"/>
    <col min="2" max="3" width="25" customWidth="1"/>
    <col min="4" max="4" width="26" customWidth="1"/>
    <col min="5" max="5" width="4" customWidth="1"/>
    <col min="6" max="6" width="27" customWidth="1"/>
    <col min="7" max="7" width="34" customWidth="1"/>
  </cols>
  <sheetData>
    <row r="1" spans="1:7" ht="39.950000000000003" customHeight="1">
      <c r="A1" s="8" t="s">
        <v>50</v>
      </c>
      <c r="B1" s="8"/>
      <c r="C1" s="8"/>
      <c r="D1" s="8"/>
      <c r="E1" s="8"/>
      <c r="F1" s="8"/>
      <c r="G1" s="8"/>
    </row>
    <row r="2" spans="1:7" ht="29.1" customHeight="1">
      <c r="A2" s="9" t="s">
        <v>51</v>
      </c>
      <c r="B2" s="9"/>
      <c r="C2" s="9"/>
      <c r="D2" s="9"/>
      <c r="E2" s="9"/>
      <c r="F2" s="9"/>
      <c r="G2" s="9"/>
    </row>
    <row r="5" spans="1:7" ht="30" customHeight="1">
      <c r="A5" s="4" t="s">
        <v>12</v>
      </c>
      <c r="B5" s="4" t="s">
        <v>52</v>
      </c>
      <c r="C5" s="4" t="s">
        <v>53</v>
      </c>
      <c r="D5" s="4" t="s">
        <v>54</v>
      </c>
    </row>
    <row r="6" spans="1:7">
      <c r="A6" t="s">
        <v>18</v>
      </c>
      <c r="B6" s="2">
        <f>SUMIFS('01 - Satış Verileri'!$J$6:$J$41,'01 - Satış Verileri'!$K$6:$K$41,$A6,'01 - Satış Verileri'!$G$6:$G$41,"Online")</f>
        <v>23751</v>
      </c>
      <c r="C6" s="2">
        <f>SUMIFS('01 - Satış Verileri'!$J$6:$J$41,'01 - Satış Verileri'!$K$6:$K$41,$A6,'01 - Satış Verileri'!$G$6:$G$41,"Mağaza")</f>
        <v>6732</v>
      </c>
      <c r="D6" s="2">
        <f>SUM(B6:C6)</f>
        <v>30483</v>
      </c>
    </row>
    <row r="7" spans="1:7">
      <c r="A7" t="s">
        <v>38</v>
      </c>
      <c r="B7" s="2">
        <f>SUMIFS('01 - Satış Verileri'!$J$6:$J$41,'01 - Satış Verileri'!$K$6:$K$41,$A7,'01 - Satış Verileri'!$G$6:$G$41,"Online")</f>
        <v>14715</v>
      </c>
      <c r="C7" s="2">
        <f>SUMIFS('01 - Satış Verileri'!$J$6:$J$41,'01 - Satış Verileri'!$K$6:$K$41,$A7,'01 - Satış Verileri'!$G$6:$G$41,"Mağaza")</f>
        <v>16970</v>
      </c>
      <c r="D7" s="2">
        <f>SUM(B7:C7)</f>
        <v>31685</v>
      </c>
    </row>
    <row r="8" spans="1:7">
      <c r="A8" t="s">
        <v>39</v>
      </c>
      <c r="B8" s="2">
        <f>SUMIFS('01 - Satış Verileri'!$J$6:$J$41,'01 - Satış Verileri'!$K$6:$K$41,$A8,'01 - Satış Verileri'!$G$6:$G$41,"Online")</f>
        <v>7035</v>
      </c>
      <c r="C8" s="2">
        <f>SUMIFS('01 - Satış Verileri'!$J$6:$J$41,'01 - Satış Verileri'!$K$6:$K$41,$A8,'01 - Satış Verileri'!$G$6:$G$41,"Mağaza")</f>
        <v>20030</v>
      </c>
      <c r="D8" s="2">
        <f>SUM(B8:C8)</f>
        <v>27065</v>
      </c>
    </row>
    <row r="9" spans="1:7" ht="15">
      <c r="A9" s="5" t="s">
        <v>47</v>
      </c>
      <c r="B9" s="6">
        <f>SUM(B6:B8)</f>
        <v>45501</v>
      </c>
      <c r="C9" s="6">
        <f>SUM(C6:C8)</f>
        <v>43732</v>
      </c>
      <c r="D9" s="6">
        <f>SUM(D6:D8)</f>
        <v>89233</v>
      </c>
    </row>
    <row r="12" spans="1:7">
      <c r="A12" s="3" t="s">
        <v>55</v>
      </c>
    </row>
  </sheetData>
  <mergeCells count="2">
    <mergeCell ref="A1:G1"/>
    <mergeCell ref="A2:G2"/>
  </mergeCells>
  <conditionalFormatting sqref="D6:D8">
    <cfRule type="dataBar" priority="1">
      <dataBar>
        <cfvo type="min"/>
        <cfvo type="max"/>
        <color rgb="FF2563A6"/>
      </dataBar>
    </cfRule>
    <cfRule type="dataBar" priority="2">
      <dataBar>
        <cfvo type="min"/>
        <cfvo type="max"/>
        <color rgb="FF2563A6"/>
      </dataBar>
      <extLst>
        <ext xmlns:x14="http://schemas.microsoft.com/office/spreadsheetml/2009/9/main" uri="{B025F937-C7B1-47D3-B67F-A62EFF666E3E}">
          <x14:id>{06AF9A22-25E3-3D77-EBF0-41E25E7F0F32}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6AF9A22-25E3-3D77-EBF0-41E25E7F0F32}">
            <x14:dataBar>
              <x14:cfvo type="min"/>
              <x14:cfvo type="max"/>
              <x14:negativeFillColor auto="1"/>
              <x14:axisColor auto="1"/>
            </x14:dataBar>
          </x14:cfRule>
          <xm:sqref>D6:D8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1"/>
  <sheetViews>
    <sheetView workbookViewId="0"/>
  </sheetViews>
  <sheetFormatPr defaultRowHeight="14.25"/>
  <cols>
    <col min="1" max="1" width="29" customWidth="1"/>
    <col min="2" max="3" width="23" customWidth="1"/>
    <col min="4" max="4" width="46" customWidth="1"/>
  </cols>
  <sheetData>
    <row r="1" spans="1:4" ht="39.950000000000003" customHeight="1">
      <c r="A1" s="8" t="s">
        <v>56</v>
      </c>
      <c r="B1" s="8"/>
      <c r="C1" s="8"/>
      <c r="D1" s="8"/>
    </row>
    <row r="2" spans="1:4" ht="29.1" customHeight="1">
      <c r="A2" s="9" t="s">
        <v>57</v>
      </c>
      <c r="B2" s="9"/>
      <c r="C2" s="9"/>
      <c r="D2" s="9"/>
    </row>
    <row r="5" spans="1:4" ht="29.1" customHeight="1">
      <c r="A5" s="4" t="s">
        <v>58</v>
      </c>
      <c r="B5" s="4" t="s">
        <v>59</v>
      </c>
      <c r="C5" s="4" t="s">
        <v>60</v>
      </c>
      <c r="D5" s="4" t="s">
        <v>61</v>
      </c>
    </row>
    <row r="6" spans="1:4" ht="35.1" customHeight="1">
      <c r="A6" t="s">
        <v>62</v>
      </c>
      <c r="B6" t="s">
        <v>6</v>
      </c>
      <c r="C6" t="s">
        <v>63</v>
      </c>
      <c r="D6" s="7" t="s">
        <v>64</v>
      </c>
    </row>
    <row r="7" spans="1:4" ht="35.1" customHeight="1">
      <c r="A7" t="s">
        <v>65</v>
      </c>
      <c r="B7" t="s">
        <v>6</v>
      </c>
      <c r="C7" t="s">
        <v>4</v>
      </c>
      <c r="D7" s="7" t="s">
        <v>64</v>
      </c>
    </row>
    <row r="8" spans="1:4" ht="35.1" customHeight="1">
      <c r="A8" t="s">
        <v>66</v>
      </c>
      <c r="B8" t="s">
        <v>6</v>
      </c>
      <c r="C8" t="s">
        <v>63</v>
      </c>
      <c r="D8" s="7" t="s">
        <v>67</v>
      </c>
    </row>
    <row r="9" spans="1:4" ht="35.1" customHeight="1">
      <c r="A9" t="s">
        <v>68</v>
      </c>
      <c r="B9" t="s">
        <v>6</v>
      </c>
      <c r="C9" t="s">
        <v>63</v>
      </c>
      <c r="D9" s="7" t="s">
        <v>69</v>
      </c>
    </row>
    <row r="10" spans="1:4" ht="35.1" customHeight="1">
      <c r="A10" t="s">
        <v>70</v>
      </c>
      <c r="B10" t="s">
        <v>6</v>
      </c>
      <c r="C10" t="s">
        <v>63</v>
      </c>
      <c r="D10" s="7" t="s">
        <v>71</v>
      </c>
    </row>
    <row r="11" spans="1:4" ht="35.1" customHeight="1">
      <c r="A11" t="s">
        <v>72</v>
      </c>
      <c r="B11" t="s">
        <v>12</v>
      </c>
      <c r="C11" t="s">
        <v>8</v>
      </c>
      <c r="D11" s="7" t="s">
        <v>64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7"/>
  <sheetViews>
    <sheetView workbookViewId="0"/>
  </sheetViews>
  <sheetFormatPr defaultRowHeight="14.25"/>
  <cols>
    <col min="1" max="1" width="10" customWidth="1"/>
    <col min="2" max="2" width="25" customWidth="1"/>
    <col min="3" max="3" width="92" customWidth="1"/>
  </cols>
  <sheetData>
    <row r="1" spans="1:3" ht="39.950000000000003" customHeight="1">
      <c r="A1" s="8" t="s">
        <v>73</v>
      </c>
      <c r="B1" s="8"/>
      <c r="C1" s="8"/>
    </row>
    <row r="2" spans="1:3" ht="29.1" customHeight="1">
      <c r="A2" s="9" t="s">
        <v>74</v>
      </c>
      <c r="B2" s="9"/>
      <c r="C2" s="9"/>
    </row>
    <row r="5" spans="1:3" ht="30" customHeight="1">
      <c r="A5" s="4" t="s">
        <v>75</v>
      </c>
      <c r="B5" s="4" t="s">
        <v>76</v>
      </c>
      <c r="C5" s="4" t="s">
        <v>77</v>
      </c>
    </row>
    <row r="6" spans="1:3" ht="32.1" customHeight="1">
      <c r="A6" t="s">
        <v>78</v>
      </c>
      <c r="B6" t="s">
        <v>79</v>
      </c>
      <c r="C6" s="7" t="s">
        <v>80</v>
      </c>
    </row>
    <row r="7" spans="1:3" ht="32.1" customHeight="1">
      <c r="A7" t="s">
        <v>81</v>
      </c>
      <c r="B7" t="s">
        <v>82</v>
      </c>
      <c r="C7" s="7" t="s">
        <v>83</v>
      </c>
    </row>
    <row r="8" spans="1:3" ht="32.1" customHeight="1">
      <c r="A8" t="s">
        <v>84</v>
      </c>
      <c r="B8" t="s">
        <v>85</v>
      </c>
      <c r="C8" s="7" t="s">
        <v>86</v>
      </c>
    </row>
    <row r="9" spans="1:3" ht="32.1" customHeight="1">
      <c r="A9" t="s">
        <v>87</v>
      </c>
      <c r="B9" t="s">
        <v>88</v>
      </c>
      <c r="C9" s="7" t="s">
        <v>89</v>
      </c>
    </row>
    <row r="10" spans="1:3" ht="32.1" customHeight="1">
      <c r="A10" t="s">
        <v>90</v>
      </c>
      <c r="B10" t="s">
        <v>91</v>
      </c>
      <c r="C10" s="7" t="s">
        <v>92</v>
      </c>
    </row>
    <row r="11" spans="1:3" ht="32.1" customHeight="1">
      <c r="A11" t="s">
        <v>93</v>
      </c>
      <c r="B11" t="s">
        <v>94</v>
      </c>
      <c r="C11" s="7" t="s">
        <v>95</v>
      </c>
    </row>
    <row r="12" spans="1:3" ht="32.1" customHeight="1">
      <c r="A12" t="s">
        <v>96</v>
      </c>
      <c r="B12" t="s">
        <v>97</v>
      </c>
      <c r="C12" s="7" t="s">
        <v>98</v>
      </c>
    </row>
    <row r="13" spans="1:3" ht="32.1" customHeight="1">
      <c r="A13" t="s">
        <v>99</v>
      </c>
      <c r="B13" t="s">
        <v>100</v>
      </c>
      <c r="C13" s="7" t="s">
        <v>101</v>
      </c>
    </row>
    <row r="14" spans="1:3" ht="32.1" customHeight="1">
      <c r="A14" t="s">
        <v>102</v>
      </c>
      <c r="B14" t="s">
        <v>103</v>
      </c>
      <c r="C14" s="7" t="s">
        <v>104</v>
      </c>
    </row>
    <row r="17" spans="1:1">
      <c r="A17" s="3" t="s">
        <v>105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01 - Satış Verileri</vt:lpstr>
      <vt:lpstr>02 - Beklenen Özet</vt:lpstr>
      <vt:lpstr>03 - Ay ve Kanal</vt:lpstr>
      <vt:lpstr>04 - Alan Yerleşimi</vt:lpstr>
      <vt:lpstr>05 - Uygulama Görevleri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özgür öner</dc:creator>
  <cp:lastModifiedBy>özgür öner</cp:lastModifiedBy>
  <dcterms:created xsi:type="dcterms:W3CDTF">2026-10-13T07:13:27Z</dcterms:created>
  <dcterms:modified xsi:type="dcterms:W3CDTF">2026-10-13T07:13:27Z</dcterms:modified>
</cp:coreProperties>
</file>